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0" yWindow="1160" windowWidth="2104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<sst xmlns="http://schemas.openxmlformats.org/spreadsheetml/2006/main" count="64" uniqueCount="60">
  <si>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</si>
  <si>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</si>
  <si>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</si>
  <si>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</si>
  <si>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</si>
  <si>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</si>
  <si>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</si>
  <si>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</si>
  <si>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</si>
  <si>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</si>
  <si>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</si>
  <si>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</si>
  <si>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</si>
  <si>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</si>
  <si>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</si>
  <si>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</si>
  <si>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</si>
  <si>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</si>
  <si>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</si>
  <si>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</si>
  <si>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</si>
  <si>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</si>
  <si>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</si>
  <si>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</si>
  <si>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</si>
  <si>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</si>
  <si>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</si>
  <si>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</si>
  <si>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</si>
  <si>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</si>
  <si>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</si>
  <si>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</si>
  <si>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</si>
  <si>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</si>
  <si>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</si>
  <si>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</si>
  <si>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</si>
  <si>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</si>
  <si>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</si>
  <si>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</si>
  <si>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</si>
  <si>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</si>
  <si>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</si>
  <si>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</si>
  <si>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</si>
  <si>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</si>
  <si>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</si>
  <si>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</t>
  </si>
  <si>
    <t>10.2.2010</t>
  </si>
  <si>
    <t>PT 75</t>
  </si>
  <si>
    <t>Otto tennilä</t>
  </si>
  <si>
    <t>Pasi Valasti</t>
  </si>
  <si>
    <t>Eero Aho</t>
  </si>
  <si>
    <t>Toni Soine</t>
  </si>
  <si>
    <t>PT Espoo</t>
  </si>
  <si>
    <t>Toni Soine</t>
  </si>
  <si>
    <t>Samuli Soine</t>
  </si>
  <si>
    <t>Timo Tamminen</t>
  </si>
  <si>
    <t>Jani Jormanainen</t>
  </si>
  <si>
    <t>Pasi Valasti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</si>
</sst>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_)"/>
    <numFmt numFmtId="181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80" fontId="3" fillId="2" borderId="5" xfId="0" applyNumberFormat="1" applyFont="1" applyFill="1" applyBorder="1" applyAlignment="1" applyProtection="1">
      <alignment horizontal="center"/>
      <protection locked="0"/>
    </xf>
    <xf numFmtId="180" fontId="3" fillId="2" borderId="9" xfId="0" applyNumberFormat="1" applyFont="1" applyFill="1" applyBorder="1" applyAlignment="1" applyProtection="1">
      <alignment horizontal="center"/>
      <protection locked="0"/>
    </xf>
    <xf numFmtId="180" fontId="3" fillId="2" borderId="5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9" xfId="0" applyNumberFormat="1" applyFont="1" applyFill="1" applyBorder="1" applyAlignment="1" applyProtection="1">
      <alignment horizontal="center" vertical="center"/>
      <protection locked="0"/>
    </xf>
    <xf numFmtId="180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80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F20" sqref="F20"/>
    </sheetView>
  </sheetViews>
  <sheetFormatPr defaultColWidth="8.664062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6640625" style="0" customWidth="1"/>
    <col min="15" max="15" width="0.88671875" style="0" customWidth="1"/>
    <col min="16" max="17" width="2.99609375" style="0" customWidth="1"/>
    <col min="18" max="18" width="2.6640625" style="0" customWidth="1"/>
    <col min="19" max="19" width="1.88671875" style="0" customWidth="1"/>
    <col min="20" max="20" width="1.66796875" style="0" customWidth="1"/>
    <col min="21" max="30" width="2.3359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87" t="s">
        <v>48</v>
      </c>
      <c r="K2" s="88"/>
      <c r="L2" s="88"/>
      <c r="M2" s="88"/>
      <c r="N2" s="89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0" t="s">
        <v>47</v>
      </c>
      <c r="K3" s="91"/>
      <c r="L3" s="91"/>
      <c r="M3" s="91"/>
      <c r="N3" s="92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">
      <c r="A5" s="32"/>
      <c r="B5" s="53" t="s">
        <v>22</v>
      </c>
      <c r="C5" s="103" t="s">
        <v>49</v>
      </c>
      <c r="D5" s="106"/>
      <c r="E5" s="25"/>
      <c r="F5" s="53" t="s">
        <v>22</v>
      </c>
      <c r="G5" s="103" t="s">
        <v>54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93" t="s">
        <v>50</v>
      </c>
      <c r="D6" s="94"/>
      <c r="E6" s="26"/>
      <c r="F6" s="84" t="s">
        <v>1</v>
      </c>
      <c r="G6" s="93" t="s">
        <v>55</v>
      </c>
      <c r="H6" s="97"/>
      <c r="I6" s="97"/>
      <c r="J6" s="97"/>
      <c r="K6" s="97"/>
      <c r="L6" s="97"/>
      <c r="M6" s="97"/>
      <c r="N6" s="98"/>
      <c r="O6" s="32"/>
      <c r="Q6" s="48"/>
      <c r="R6" s="48"/>
    </row>
    <row r="7" spans="1:18" ht="15">
      <c r="A7" s="32"/>
      <c r="B7" s="83" t="s">
        <v>2</v>
      </c>
      <c r="C7" s="93" t="s">
        <v>51</v>
      </c>
      <c r="D7" s="94"/>
      <c r="E7" s="26"/>
      <c r="F7" s="85" t="s">
        <v>3</v>
      </c>
      <c r="G7" s="99" t="s">
        <v>56</v>
      </c>
      <c r="H7" s="97"/>
      <c r="I7" s="97"/>
      <c r="J7" s="97"/>
      <c r="K7" s="97"/>
      <c r="L7" s="97"/>
      <c r="M7" s="97"/>
      <c r="N7" s="98"/>
      <c r="O7" s="32"/>
      <c r="Q7" s="48"/>
      <c r="R7" s="48"/>
    </row>
    <row r="8" spans="1:18" ht="15">
      <c r="A8" s="9"/>
      <c r="B8" s="83" t="s">
        <v>20</v>
      </c>
      <c r="C8" s="93" t="s">
        <v>52</v>
      </c>
      <c r="D8" s="94"/>
      <c r="E8" s="26"/>
      <c r="F8" s="85" t="s">
        <v>21</v>
      </c>
      <c r="G8" s="99" t="s">
        <v>57</v>
      </c>
      <c r="H8" s="97"/>
      <c r="I8" s="97"/>
      <c r="J8" s="97"/>
      <c r="K8" s="97"/>
      <c r="L8" s="97"/>
      <c r="M8" s="97"/>
      <c r="N8" s="98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3" t="s">
        <v>59</v>
      </c>
      <c r="D10" s="94"/>
      <c r="E10" s="26"/>
      <c r="F10" s="46"/>
      <c r="G10" s="99" t="s">
        <v>58</v>
      </c>
      <c r="H10" s="97"/>
      <c r="I10" s="97"/>
      <c r="J10" s="97"/>
      <c r="K10" s="97"/>
      <c r="L10" s="97"/>
      <c r="M10" s="97"/>
      <c r="N10" s="98"/>
      <c r="O10" s="32"/>
      <c r="Q10" s="48"/>
      <c r="R10" s="48"/>
    </row>
    <row r="11" spans="1:18" ht="15">
      <c r="A11" s="32"/>
      <c r="B11" s="41"/>
      <c r="C11" s="93" t="s">
        <v>50</v>
      </c>
      <c r="D11" s="94"/>
      <c r="E11" s="26"/>
      <c r="F11" s="42"/>
      <c r="G11" s="99" t="s">
        <v>53</v>
      </c>
      <c r="H11" s="97"/>
      <c r="I11" s="97"/>
      <c r="J11" s="97"/>
      <c r="K11" s="97"/>
      <c r="L11" s="97"/>
      <c r="M11" s="97"/>
      <c r="N11" s="98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95" t="s">
        <v>24</v>
      </c>
      <c r="L13" s="9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Otto tennilä</v>
      </c>
      <c r="D14" s="50" t="str">
        <f>IF(G6&gt;"",G6,"")</f>
        <v>Toni Soine</v>
      </c>
      <c r="E14" s="50">
        <f>IF(E6&gt;"",E6&amp;" - "&amp;I6,"")</f>
      </c>
      <c r="F14" s="15">
        <v>10</v>
      </c>
      <c r="G14" s="15">
        <v>-9</v>
      </c>
      <c r="H14" s="24">
        <v>-7</v>
      </c>
      <c r="I14" s="15">
        <v>-5</v>
      </c>
      <c r="J14" s="15"/>
      <c r="K14" s="30">
        <f>IF(ISBLANK(F14),"",COUNTIF(F14:J14,"&gt;=0"))</f>
        <v>1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33</v>
      </c>
      <c r="Q14" s="78">
        <f t="shared" si="0"/>
        <v>43</v>
      </c>
      <c r="R14" s="79">
        <f aca="true" t="shared" si="1" ref="R14:R19">+P14-Q14</f>
        <v>-10</v>
      </c>
      <c r="U14" s="71">
        <f aca="true" t="shared" si="2" ref="U14:U23">IF(F14="",0,IF(LEFT(F14,1)="-",ABS(F14),(IF(F14&gt;9,F14+2,11))))</f>
        <v>12</v>
      </c>
      <c r="V14" s="72">
        <f aca="true" t="shared" si="3" ref="V14:V23">IF(F14="",0,IF(LEFT(F14,1)="-",(IF(ABS(F14)&gt;9,(ABS(F14)+2),11)),F14))</f>
        <v>10</v>
      </c>
      <c r="W14" s="71">
        <f aca="true" t="shared" si="4" ref="W14:W23">IF(G14="",0,IF(LEFT(G14,1)="-",ABS(G14),(IF(G14&gt;9,G14+2,11))))</f>
        <v>9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7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5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Pasi Valasti</v>
      </c>
      <c r="D15" s="50" t="str">
        <f>IF(G7&gt;"",G7,"")</f>
        <v>Samuli Soine</v>
      </c>
      <c r="E15" s="50">
        <f>IF(E7&gt;"",E7&amp;" - "&amp;I7,"")</f>
      </c>
      <c r="F15" s="16">
        <v>-10</v>
      </c>
      <c r="G15" s="15">
        <v>9</v>
      </c>
      <c r="H15" s="15">
        <v>8</v>
      </c>
      <c r="I15" s="15">
        <v>5</v>
      </c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77">
        <f t="shared" si="0"/>
        <v>43</v>
      </c>
      <c r="Q15" s="78">
        <f t="shared" si="0"/>
        <v>34</v>
      </c>
      <c r="R15" s="79">
        <f t="shared" si="1"/>
        <v>9</v>
      </c>
      <c r="U15" s="71">
        <f t="shared" si="2"/>
        <v>10</v>
      </c>
      <c r="V15" s="72">
        <f t="shared" si="3"/>
        <v>12</v>
      </c>
      <c r="W15" s="71">
        <f t="shared" si="4"/>
        <v>11</v>
      </c>
      <c r="X15" s="72">
        <f t="shared" si="5"/>
        <v>9</v>
      </c>
      <c r="Y15" s="71">
        <f t="shared" si="6"/>
        <v>11</v>
      </c>
      <c r="Z15" s="72">
        <f t="shared" si="7"/>
        <v>8</v>
      </c>
      <c r="AA15" s="71">
        <f t="shared" si="8"/>
        <v>11</v>
      </c>
      <c r="AB15" s="72">
        <f t="shared" si="9"/>
        <v>5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Eero Aho</v>
      </c>
      <c r="D16" s="50" t="str">
        <f>IF(G8&gt;"",G8,"")</f>
        <v>Timo Tamminen</v>
      </c>
      <c r="E16" s="55"/>
      <c r="F16" s="16">
        <v>-5</v>
      </c>
      <c r="G16" s="56">
        <v>5</v>
      </c>
      <c r="H16" s="16">
        <v>9</v>
      </c>
      <c r="I16" s="16">
        <v>-9</v>
      </c>
      <c r="J16" s="16">
        <v>-9</v>
      </c>
      <c r="K16" s="30">
        <f aca="true" t="shared" si="12" ref="K16:K23">IF(ISBLANK(F16),"",COUNTIF(F16:J16,"&gt;=0"))</f>
        <v>2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45</v>
      </c>
      <c r="Q16" s="78">
        <f t="shared" si="0"/>
        <v>47</v>
      </c>
      <c r="R16" s="79">
        <f t="shared" si="1"/>
        <v>-2</v>
      </c>
      <c r="U16" s="71">
        <f t="shared" si="2"/>
        <v>5</v>
      </c>
      <c r="V16" s="72">
        <f t="shared" si="3"/>
        <v>11</v>
      </c>
      <c r="W16" s="71">
        <f t="shared" si="4"/>
        <v>11</v>
      </c>
      <c r="X16" s="72">
        <f t="shared" si="5"/>
        <v>5</v>
      </c>
      <c r="Y16" s="71">
        <f t="shared" si="6"/>
        <v>11</v>
      </c>
      <c r="Z16" s="72">
        <f t="shared" si="7"/>
        <v>9</v>
      </c>
      <c r="AA16" s="71">
        <f t="shared" si="8"/>
        <v>9</v>
      </c>
      <c r="AB16" s="72">
        <f t="shared" si="9"/>
        <v>11</v>
      </c>
      <c r="AC16" s="71">
        <f t="shared" si="10"/>
        <v>9</v>
      </c>
      <c r="AD16" s="72">
        <f t="shared" si="11"/>
        <v>11</v>
      </c>
    </row>
    <row r="17" spans="1:30" ht="15" customHeight="1" thickBot="1">
      <c r="A17" s="32"/>
      <c r="B17" s="59" t="s">
        <v>10</v>
      </c>
      <c r="C17" s="50" t="str">
        <f>IF(C7&gt;"",C7,"")</f>
        <v>Pasi Valasti</v>
      </c>
      <c r="D17" s="50" t="str">
        <f>IF(G6&gt;"",G6,"")</f>
        <v>Toni Soine</v>
      </c>
      <c r="E17" s="55"/>
      <c r="F17" s="16">
        <v>6</v>
      </c>
      <c r="G17" s="56">
        <v>4</v>
      </c>
      <c r="H17" s="16">
        <v>6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16</v>
      </c>
      <c r="R17" s="79">
        <f t="shared" si="1"/>
        <v>17</v>
      </c>
      <c r="U17" s="71">
        <f t="shared" si="2"/>
        <v>11</v>
      </c>
      <c r="V17" s="72">
        <f t="shared" si="3"/>
        <v>6</v>
      </c>
      <c r="W17" s="71">
        <f t="shared" si="4"/>
        <v>11</v>
      </c>
      <c r="X17" s="72">
        <f t="shared" si="5"/>
        <v>4</v>
      </c>
      <c r="Y17" s="71">
        <f t="shared" si="6"/>
        <v>11</v>
      </c>
      <c r="Z17" s="72">
        <f t="shared" si="7"/>
        <v>6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Otto tennilä</v>
      </c>
      <c r="D18" s="50" t="str">
        <f>IF(G8&gt;"",G8,"")</f>
        <v>Timo Tamminen</v>
      </c>
      <c r="E18" s="55"/>
      <c r="F18" s="16">
        <v>-10</v>
      </c>
      <c r="G18" s="56">
        <v>10</v>
      </c>
      <c r="H18" s="16">
        <v>6</v>
      </c>
      <c r="I18" s="16">
        <v>-9</v>
      </c>
      <c r="J18" s="16">
        <v>4</v>
      </c>
      <c r="K18" s="30">
        <f t="shared" si="12"/>
        <v>3</v>
      </c>
      <c r="L18" s="31">
        <f t="shared" si="13"/>
        <v>2</v>
      </c>
      <c r="M18" s="39">
        <f t="shared" si="14"/>
        <v>1</v>
      </c>
      <c r="N18" s="38">
        <f t="shared" si="15"/>
      </c>
      <c r="O18" s="32"/>
      <c r="P18" s="77">
        <f t="shared" si="0"/>
        <v>53</v>
      </c>
      <c r="Q18" s="78">
        <f t="shared" si="0"/>
        <v>43</v>
      </c>
      <c r="R18" s="79">
        <f t="shared" si="1"/>
        <v>10</v>
      </c>
      <c r="U18" s="71">
        <f t="shared" si="2"/>
        <v>10</v>
      </c>
      <c r="V18" s="72">
        <f t="shared" si="3"/>
        <v>12</v>
      </c>
      <c r="W18" s="71">
        <f t="shared" si="4"/>
        <v>12</v>
      </c>
      <c r="X18" s="72">
        <f t="shared" si="5"/>
        <v>10</v>
      </c>
      <c r="Y18" s="71">
        <f t="shared" si="6"/>
        <v>11</v>
      </c>
      <c r="Z18" s="72">
        <f t="shared" si="7"/>
        <v>6</v>
      </c>
      <c r="AA18" s="71">
        <f t="shared" si="8"/>
        <v>9</v>
      </c>
      <c r="AB18" s="72">
        <f t="shared" si="9"/>
        <v>11</v>
      </c>
      <c r="AC18" s="71">
        <f t="shared" si="10"/>
        <v>11</v>
      </c>
      <c r="AD18" s="72">
        <f t="shared" si="11"/>
        <v>4</v>
      </c>
    </row>
    <row r="19" spans="1:30" ht="15" customHeight="1" thickBot="1">
      <c r="A19" s="32"/>
      <c r="B19" s="59" t="s">
        <v>30</v>
      </c>
      <c r="C19" s="50" t="str">
        <f>IF(C8&gt;"",C8,"")</f>
        <v>Eero Aho</v>
      </c>
      <c r="D19" s="50" t="str">
        <f>IF(G7&gt;"",G7,"")</f>
        <v>Samuli Soine</v>
      </c>
      <c r="E19" s="55"/>
      <c r="F19" s="16">
        <v>-6</v>
      </c>
      <c r="G19" s="56">
        <v>11</v>
      </c>
      <c r="H19" s="16">
        <v>-8</v>
      </c>
      <c r="I19" s="16">
        <v>6</v>
      </c>
      <c r="J19" s="16">
        <v>10</v>
      </c>
      <c r="K19" s="30">
        <f t="shared" si="12"/>
        <v>3</v>
      </c>
      <c r="L19" s="31">
        <f t="shared" si="13"/>
        <v>2</v>
      </c>
      <c r="M19" s="39">
        <f t="shared" si="14"/>
        <v>1</v>
      </c>
      <c r="N19" s="38">
        <f t="shared" si="15"/>
      </c>
      <c r="O19" s="32"/>
      <c r="P19" s="77">
        <f t="shared" si="0"/>
        <v>50</v>
      </c>
      <c r="Q19" s="78">
        <f t="shared" si="0"/>
        <v>49</v>
      </c>
      <c r="R19" s="79">
        <f t="shared" si="1"/>
        <v>1</v>
      </c>
      <c r="U19" s="71">
        <f t="shared" si="2"/>
        <v>6</v>
      </c>
      <c r="V19" s="72">
        <f t="shared" si="3"/>
        <v>11</v>
      </c>
      <c r="W19" s="71">
        <f t="shared" si="4"/>
        <v>13</v>
      </c>
      <c r="X19" s="72">
        <f t="shared" si="5"/>
        <v>11</v>
      </c>
      <c r="Y19" s="71">
        <f t="shared" si="6"/>
        <v>8</v>
      </c>
      <c r="Z19" s="72">
        <f t="shared" si="7"/>
        <v>11</v>
      </c>
      <c r="AA19" s="71">
        <f t="shared" si="8"/>
        <v>11</v>
      </c>
      <c r="AB19" s="72">
        <f t="shared" si="9"/>
        <v>6</v>
      </c>
      <c r="AC19" s="71">
        <f t="shared" si="10"/>
        <v>12</v>
      </c>
      <c r="AD19" s="72">
        <f t="shared" si="11"/>
        <v>10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Pasi Valasti / Otto tennilä</v>
      </c>
      <c r="D20" s="65" t="str">
        <f>IF(G10&gt;"",G10&amp;" / "&amp;G11,"")</f>
        <v>Jani Jormanainen / Toni Soine</v>
      </c>
      <c r="E20" s="51"/>
      <c r="F20" s="17">
        <v>-8</v>
      </c>
      <c r="G20" s="18">
        <v>-5</v>
      </c>
      <c r="H20" s="19">
        <v>7</v>
      </c>
      <c r="I20" s="19">
        <v>3</v>
      </c>
      <c r="J20" s="19">
        <v>6</v>
      </c>
      <c r="K20" s="30">
        <f t="shared" si="12"/>
        <v>3</v>
      </c>
      <c r="L20" s="31">
        <f t="shared" si="13"/>
        <v>2</v>
      </c>
      <c r="M20" s="39">
        <f t="shared" si="14"/>
        <v>1</v>
      </c>
      <c r="N20" s="38">
        <f t="shared" si="15"/>
      </c>
      <c r="O20" s="32"/>
      <c r="P20" s="77">
        <f aca="true" t="shared" si="16" ref="P20:Q23">+U20+W20+Y20+AA20+AC20</f>
        <v>46</v>
      </c>
      <c r="Q20" s="78">
        <f t="shared" si="16"/>
        <v>38</v>
      </c>
      <c r="R20" s="79">
        <f>+P20-Q20</f>
        <v>8</v>
      </c>
      <c r="U20" s="71">
        <f t="shared" si="2"/>
        <v>8</v>
      </c>
      <c r="V20" s="72">
        <f t="shared" si="3"/>
        <v>11</v>
      </c>
      <c r="W20" s="71">
        <f t="shared" si="4"/>
        <v>5</v>
      </c>
      <c r="X20" s="72">
        <f t="shared" si="5"/>
        <v>11</v>
      </c>
      <c r="Y20" s="71">
        <f t="shared" si="6"/>
        <v>11</v>
      </c>
      <c r="Z20" s="72">
        <f t="shared" si="7"/>
        <v>7</v>
      </c>
      <c r="AA20" s="71">
        <f t="shared" si="8"/>
        <v>11</v>
      </c>
      <c r="AB20" s="72">
        <f t="shared" si="9"/>
        <v>3</v>
      </c>
      <c r="AC20" s="71">
        <f t="shared" si="10"/>
        <v>11</v>
      </c>
      <c r="AD20" s="72">
        <f t="shared" si="11"/>
        <v>6</v>
      </c>
    </row>
    <row r="21" spans="1:30" ht="15" customHeight="1" thickBot="1">
      <c r="A21" s="32"/>
      <c r="B21" s="58" t="s">
        <v>31</v>
      </c>
      <c r="C21" s="50" t="str">
        <f>IF(C7&gt;"",C7,"")</f>
        <v>Pasi Valasti</v>
      </c>
      <c r="D21" s="50" t="str">
        <f>IF(G8&gt;"",G8,"")</f>
        <v>Timo Tamminen</v>
      </c>
      <c r="E21" s="52"/>
      <c r="F21" s="20">
        <v>0</v>
      </c>
      <c r="G21" s="15">
        <v>6</v>
      </c>
      <c r="H21" s="15">
        <v>4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5"/>
      </c>
      <c r="O21" s="32"/>
      <c r="P21" s="77">
        <f t="shared" si="16"/>
        <v>33</v>
      </c>
      <c r="Q21" s="78">
        <f t="shared" si="16"/>
        <v>10</v>
      </c>
      <c r="R21" s="79">
        <f>+P21-Q21</f>
        <v>23</v>
      </c>
      <c r="U21" s="71">
        <f t="shared" si="2"/>
        <v>11</v>
      </c>
      <c r="V21" s="72">
        <f t="shared" si="3"/>
        <v>0</v>
      </c>
      <c r="W21" s="71">
        <f t="shared" si="4"/>
        <v>11</v>
      </c>
      <c r="X21" s="72">
        <f t="shared" si="5"/>
        <v>6</v>
      </c>
      <c r="Y21" s="71">
        <f t="shared" si="6"/>
        <v>11</v>
      </c>
      <c r="Z21" s="72">
        <f t="shared" si="7"/>
        <v>4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Eero Aho</v>
      </c>
      <c r="D22" s="50" t="str">
        <f>IF(G6&gt;"",G6,"")</f>
        <v>Toni Soine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Otto tennilä</v>
      </c>
      <c r="D23" s="50" t="str">
        <f>IF(G7&gt;"",G7,"")</f>
        <v>Samuli Soine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21</v>
      </c>
      <c r="L24" s="61">
        <f>IF(ISBLANK(G6),"",SUM(L14:L23))</f>
        <v>13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336</v>
      </c>
      <c r="Q24" s="78">
        <f>SUM(Q14:Q23)</f>
        <v>280</v>
      </c>
      <c r="R24" s="79">
        <f>SUM(R14:R23)</f>
        <v>56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PT 75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47" right="0.37" top="0.45" bottom="0.38" header="0.34" footer="0.24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Kari Halavaara</cp:lastModifiedBy>
  <cp:lastPrinted>2009-01-13T13:23:00Z</cp:lastPrinted>
  <dcterms:created xsi:type="dcterms:W3CDTF">1999-06-03T09:45:09Z</dcterms:created>
  <dcterms:modified xsi:type="dcterms:W3CDTF">2010-02-10T18:48:32Z</dcterms:modified>
  <cp:category/>
  <cp:version/>
  <cp:contentType/>
  <cp:contentStatus/>
</cp:coreProperties>
</file>